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skovajsa/Desktop/My downloads/"/>
    </mc:Choice>
  </mc:AlternateContent>
  <xr:revisionPtr revIDLastSave="0" documentId="13_ncr:1_{7F2BC4ED-102B-1B48-8577-0D34B6651520}" xr6:coauthVersionLast="47" xr6:coauthVersionMax="47" xr10:uidLastSave="{00000000-0000-0000-0000-000000000000}"/>
  <bookViews>
    <workbookView xWindow="780" yWindow="960" windowWidth="27640" windowHeight="15960" xr2:uid="{5E35BB77-AEB2-004E-9AA4-BE948E0B75F4}"/>
  </bookViews>
  <sheets>
    <sheet name="Scoreca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N26" i="1"/>
  <c r="M26" i="1"/>
  <c r="L26" i="1"/>
  <c r="K26" i="1"/>
  <c r="J26" i="1"/>
  <c r="I26" i="1"/>
  <c r="H26" i="1"/>
  <c r="G26" i="1"/>
  <c r="F26" i="1"/>
  <c r="E26" i="1"/>
  <c r="D26" i="1"/>
  <c r="C26" i="1"/>
  <c r="N9" i="1"/>
  <c r="J9" i="1"/>
  <c r="I9" i="1"/>
  <c r="H9" i="1"/>
  <c r="G9" i="1"/>
  <c r="F9" i="1"/>
  <c r="E9" i="1"/>
  <c r="D9" i="1"/>
  <c r="C9" i="1"/>
  <c r="M8" i="1"/>
  <c r="M9" i="1" s="1"/>
  <c r="L8" i="1"/>
  <c r="L9" i="1" s="1"/>
  <c r="K8" i="1"/>
  <c r="K9" i="1" s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tc={6E21D478-F978-384D-ADCA-A15E29ACE8DF}</author>
  </authors>
  <commentList>
    <comment ref="N13" authorId="0" shapeId="0" xr:uid="{6E21D478-F978-384D-ADCA-A15E29ACE8DF}">
      <text>
        <t>[Threaded comment]
Your version of Excel allows you to read this threaded comment; however, any edits to it will get removed if the file is opened in a newer version of Excel. Learn more: https://go.microsoft.com/fwlink/?linkid=870924
Comment:
    celkem s propagací 4 957</t>
      </text>
    </comment>
  </commentList>
</comments>
</file>

<file path=xl/sharedStrings.xml><?xml version="1.0" encoding="utf-8"?>
<sst xmlns="http://schemas.openxmlformats.org/spreadsheetml/2006/main" count="121" uniqueCount="109">
  <si>
    <t>leden</t>
  </si>
  <si>
    <t>unor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</si>
  <si>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</si>
  <si>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</si>
  <si>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</si>
  <si>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</si>
  <si>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</si>
  <si>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</si>
  <si>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</si>
  <si>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</si>
  <si>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</si>
  <si>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</si>
  <si>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výkon</t>
  </si>
  <si>
    <t>leady</t>
  </si>
  <si>
    <t>prodeje</t>
  </si>
  <si>
    <t>konverze</t>
  </si>
  <si>
    <t>utrata za reklamy</t>
  </si>
  <si>
    <t>marketing CAC</t>
  </si>
  <si>
    <t>socky</t>
  </si>
  <si>
    <t>facebook</t>
  </si>
  <si>
    <t>Eng.rate</t>
  </si>
  <si>
    <t>6,90 %</t>
  </si>
  <si>
    <t>8,71 %</t>
  </si>
  <si>
    <t>5,23 %</t>
  </si>
  <si>
    <t>9,07 %</t>
  </si>
  <si>
    <t>8,82 %</t>
  </si>
  <si>
    <t>8,20 %</t>
  </si>
  <si>
    <t>6,71 %</t>
  </si>
  <si>
    <t>7,72 %</t>
  </si>
  <si>
    <t>6,85 %</t>
  </si>
  <si>
    <t>6,95 %</t>
  </si>
  <si>
    <t>sledující</t>
  </si>
  <si>
    <t>3 264</t>
  </si>
  <si>
    <t>3 280</t>
  </si>
  <si>
    <t>3 282</t>
  </si>
  <si>
    <t>3 289</t>
  </si>
  <si>
    <t>3 298</t>
  </si>
  <si>
    <t>3 301</t>
  </si>
  <si>
    <t>3 313</t>
  </si>
  <si>
    <t>3 310</t>
  </si>
  <si>
    <t>3 314</t>
  </si>
  <si>
    <t>cena</t>
  </si>
  <si>
    <t>4 794</t>
  </si>
  <si>
    <t>3 705</t>
  </si>
  <si>
    <t>2 792</t>
  </si>
  <si>
    <t>3 542</t>
  </si>
  <si>
    <t>3 123</t>
  </si>
  <si>
    <t>2 597</t>
  </si>
  <si>
    <t>3 210</t>
  </si>
  <si>
    <t>4 610</t>
  </si>
  <si>
    <t>5 862</t>
  </si>
  <si>
    <t> 2 399</t>
  </si>
  <si>
    <t>IG</t>
  </si>
  <si>
    <t xml:space="preserve">2,8 % </t>
  </si>
  <si>
    <t>9,43 %</t>
  </si>
  <si>
    <t>2,6 %</t>
  </si>
  <si>
    <t>3,65 %</t>
  </si>
  <si>
    <t>4,38 %</t>
  </si>
  <si>
    <t>5,53 %</t>
  </si>
  <si>
    <t>4,97 %</t>
  </si>
  <si>
    <t>7,58 %</t>
  </si>
  <si>
    <t>3,34 %</t>
  </si>
  <si>
    <t xml:space="preserve">1 203 </t>
  </si>
  <si>
    <t>1 200</t>
  </si>
  <si>
    <t>1 191</t>
  </si>
  <si>
    <t>1 187</t>
  </si>
  <si>
    <t>1 169</t>
  </si>
  <si>
    <t>1 171</t>
  </si>
  <si>
    <t>1 175</t>
  </si>
  <si>
    <t>1 179</t>
  </si>
  <si>
    <t>1 182</t>
  </si>
  <si>
    <t>4 226</t>
  </si>
  <si>
    <t>2 655</t>
  </si>
  <si>
    <t>5 275</t>
  </si>
  <si>
    <t>1 911</t>
  </si>
  <si>
    <t>2 998</t>
  </si>
  <si>
    <t>4 508</t>
  </si>
  <si>
    <t>5 647</t>
  </si>
  <si>
    <t>4 165</t>
  </si>
  <si>
    <t>3 778</t>
  </si>
  <si>
    <t>2 929</t>
  </si>
  <si>
    <t>LI - cíle jsou eng. a růst publika</t>
  </si>
  <si>
    <t>5,05 %</t>
  </si>
  <si>
    <t>5,68 %</t>
  </si>
  <si>
    <t>6,04 %</t>
  </si>
  <si>
    <t>3,05 %</t>
  </si>
  <si>
    <t>3,48 %</t>
  </si>
  <si>
    <t>6,73 %</t>
  </si>
  <si>
    <t>6,53 %</t>
  </si>
  <si>
    <t>4,64 %</t>
  </si>
  <si>
    <t>5,06 %</t>
  </si>
  <si>
    <t>5,16 %</t>
  </si>
  <si>
    <t>772 Kč</t>
  </si>
  <si>
    <t>995 Kč</t>
  </si>
  <si>
    <t>4 351 Kč</t>
  </si>
  <si>
    <t>1 458</t>
  </si>
  <si>
    <t>socky přístupy na web</t>
  </si>
  <si>
    <t>cena za návštěvu</t>
  </si>
  <si>
    <t>15 Kč</t>
  </si>
  <si>
    <t>obsah</t>
  </si>
  <si>
    <t>blog/SEO</t>
  </si>
  <si>
    <t>organic</t>
  </si>
  <si>
    <t>cena copy</t>
  </si>
  <si>
    <t>cena SEO</t>
  </si>
  <si>
    <t>newsletter</t>
  </si>
  <si>
    <t>prokliky na web</t>
  </si>
  <si>
    <t>9 184 Kč</t>
  </si>
  <si>
    <t>122 Kč</t>
  </si>
  <si>
    <t>total útrata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</si>
</sst>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Kč-405]_-;\-* #,##0.00\ [$Kč-405]_-;_-* &quot;-&quot;??\ [$Kč-405]_-;_-@_-"/>
    <numFmt numFmtId="165" formatCode="_-* #,##0\ [$Kč-405]_-;\-* #,##0\ [$Kč-405]_-;_-* &quot;-&quot;??\ [$Kč-405]_-;_-@_-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  <fill>
      <patternFill patternType="solid">
        <fgColor rgb="FFFCE4D6"/>
        <bgColor rgb="FF000000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0" fontId="1" fillId="0" borderId="1" xfId="0" applyFont="1" applyBorder="1"/>
    <xf numFmtId="0" fontId="1" fillId="3" borderId="0" xfId="0" applyFont="1" applyFill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9" fontId="1" fillId="0" borderId="0" xfId="0" applyNumberFormat="1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Zuzana Hájková" id="{3E87F3EE-9D8D-CD4D-A453-90904719B0C9}" userId="S::zuzana@mytimi.cz::80457a44-3326-4121-9aa8-d284350f558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13" dT="2022-01-04T12:09:45.72" personId="{3E87F3EE-9D8D-CD4D-A453-90904719B0C9}" id="{6E21D478-F978-384D-ADCA-A15E29ACE8DF}">
    <text>celkem s propagací 4 957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1EDDA-EBFD-0546-8AC3-0F049C4DD51F}">
  <sheetPr>
    <tabColor rgb="FF92D050"/>
  </sheetPr>
  <dimension ref="A2:N31"/>
  <sheetViews>
    <sheetView tabSelected="1" workbookViewId="0">
      <selection activeCell="O14" sqref="O14"/>
    </sheetView>
  </sheetViews>
  <sheetFormatPr defaultColWidth="8.42578125" defaultRowHeight="15"/>
  <cols>
    <col min="1" max="1" width="21.42578125" customWidth="1"/>
    <col min="2" max="2" width="16.42578125" customWidth="1"/>
    <col min="3" max="10" width="13.42578125" bestFit="1" customWidth="1"/>
    <col min="11" max="11" width="10.42578125" customWidth="1"/>
    <col min="12" max="12" width="13.140625" customWidth="1"/>
    <col min="13" max="13" width="11.42578125" customWidth="1"/>
  </cols>
  <sheetData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/>
      <c r="B3" s="2"/>
      <c r="C3" s="2">
        <v>2021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1"/>
      <c r="B4" s="1"/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  <c r="L4" s="1" t="s">
        <v>9</v>
      </c>
      <c r="M4" s="1" t="s">
        <v>10</v>
      </c>
      <c r="N4" s="1" t="s">
        <v>11</v>
      </c>
    </row>
    <row r="5" spans="1:14">
      <c r="A5" s="2" t="s">
        <v>12</v>
      </c>
      <c r="B5" s="2" t="s">
        <v>13</v>
      </c>
      <c r="C5" s="2">
        <v>39</v>
      </c>
      <c r="D5" s="2">
        <v>53</v>
      </c>
      <c r="E5" s="2">
        <v>52</v>
      </c>
      <c r="F5" s="2">
        <v>54</v>
      </c>
      <c r="G5" s="2">
        <v>52</v>
      </c>
      <c r="H5" s="2">
        <v>38</v>
      </c>
      <c r="I5" s="2">
        <v>37</v>
      </c>
      <c r="J5" s="2">
        <v>36</v>
      </c>
      <c r="K5" s="2">
        <v>56</v>
      </c>
      <c r="L5" s="2">
        <v>26</v>
      </c>
      <c r="M5" s="2">
        <v>51</v>
      </c>
      <c r="N5" s="2">
        <v>22</v>
      </c>
    </row>
    <row r="6" spans="1:14">
      <c r="A6" s="2"/>
      <c r="B6" s="2" t="s">
        <v>14</v>
      </c>
      <c r="C6" s="2">
        <v>10</v>
      </c>
      <c r="D6" s="2">
        <v>12</v>
      </c>
      <c r="E6" s="2">
        <v>7</v>
      </c>
      <c r="F6" s="2">
        <v>21</v>
      </c>
      <c r="G6" s="2">
        <v>17</v>
      </c>
      <c r="H6" s="2">
        <v>13</v>
      </c>
      <c r="I6" s="2">
        <v>9</v>
      </c>
      <c r="J6" s="2">
        <v>8</v>
      </c>
      <c r="K6" s="2">
        <v>12</v>
      </c>
      <c r="L6" s="2">
        <v>3</v>
      </c>
      <c r="M6" s="2">
        <v>12</v>
      </c>
      <c r="N6" s="2">
        <v>2</v>
      </c>
    </row>
    <row r="7" spans="1:14">
      <c r="A7" s="2"/>
      <c r="B7" s="2" t="s">
        <v>15</v>
      </c>
      <c r="C7" s="10">
        <f>C6/C5</f>
        <v>0.25641025641025639</v>
      </c>
      <c r="D7" s="10">
        <f t="shared" ref="D7:J7" si="0">D6/D5</f>
        <v>0.22641509433962265</v>
      </c>
      <c r="E7" s="10">
        <f t="shared" si="0"/>
        <v>0.13461538461538461</v>
      </c>
      <c r="F7" s="10">
        <f t="shared" si="0"/>
        <v>0.3888888888888889</v>
      </c>
      <c r="G7" s="10">
        <f t="shared" si="0"/>
        <v>0.32692307692307693</v>
      </c>
      <c r="H7" s="10">
        <f t="shared" si="0"/>
        <v>0.34210526315789475</v>
      </c>
      <c r="I7" s="10">
        <f t="shared" si="0"/>
        <v>0.24324324324324326</v>
      </c>
      <c r="J7" s="10">
        <f t="shared" si="0"/>
        <v>0.22222222222222221</v>
      </c>
      <c r="K7" s="10">
        <f>K6/K5</f>
        <v>0.21428571428571427</v>
      </c>
      <c r="L7" s="10">
        <f>L6/L5</f>
        <v>0.11538461538461539</v>
      </c>
      <c r="M7" s="10">
        <f>M6/M5</f>
        <v>0.23529411764705882</v>
      </c>
      <c r="N7" s="10">
        <f>N6/N5</f>
        <v>9.0909090909090912E-2</v>
      </c>
    </row>
    <row r="8" spans="1:14">
      <c r="A8" s="2"/>
      <c r="B8" s="2" t="s">
        <v>16</v>
      </c>
      <c r="C8" s="4">
        <v>51750</v>
      </c>
      <c r="D8" s="4">
        <v>55151</v>
      </c>
      <c r="E8" s="4">
        <v>53702</v>
      </c>
      <c r="F8" s="4">
        <v>51693</v>
      </c>
      <c r="G8" s="4">
        <v>44800</v>
      </c>
      <c r="H8" s="4">
        <v>45700</v>
      </c>
      <c r="I8" s="4">
        <v>47919</v>
      </c>
      <c r="J8" s="4">
        <v>65500</v>
      </c>
      <c r="K8" s="4">
        <f>27400+25000</f>
        <v>52400</v>
      </c>
      <c r="L8" s="4">
        <f>29876+25000</f>
        <v>54876</v>
      </c>
      <c r="M8" s="4">
        <f>28266+25000</f>
        <v>53266</v>
      </c>
      <c r="N8" s="2">
        <v>54000</v>
      </c>
    </row>
    <row r="9" spans="1:14">
      <c r="A9" s="2"/>
      <c r="B9" s="2" t="s">
        <v>17</v>
      </c>
      <c r="C9" s="4">
        <f>C8/C6</f>
        <v>5175</v>
      </c>
      <c r="D9" s="4">
        <f t="shared" ref="D9:J9" si="1">D8/D6</f>
        <v>4595.916666666667</v>
      </c>
      <c r="E9" s="4">
        <f t="shared" si="1"/>
        <v>7671.7142857142853</v>
      </c>
      <c r="F9" s="4">
        <f t="shared" si="1"/>
        <v>2461.5714285714284</v>
      </c>
      <c r="G9" s="4">
        <f t="shared" si="1"/>
        <v>2635.294117647059</v>
      </c>
      <c r="H9" s="4">
        <f t="shared" si="1"/>
        <v>3515.3846153846152</v>
      </c>
      <c r="I9" s="4">
        <f t="shared" si="1"/>
        <v>5324.333333333333</v>
      </c>
      <c r="J9" s="4">
        <f t="shared" si="1"/>
        <v>8187.5</v>
      </c>
      <c r="K9" s="4">
        <f>K8/K6</f>
        <v>4366.666666666667</v>
      </c>
      <c r="L9" s="4">
        <f>L8/L6</f>
        <v>18292</v>
      </c>
      <c r="M9" s="4">
        <f>M8/M6</f>
        <v>4438.833333333333</v>
      </c>
      <c r="N9" s="4">
        <f>N8/N6</f>
        <v>27000</v>
      </c>
    </row>
    <row r="10" spans="1:14">
      <c r="A10" s="7" t="s">
        <v>18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>
      <c r="A11" s="2" t="s">
        <v>19</v>
      </c>
      <c r="B11" s="2" t="s">
        <v>20</v>
      </c>
      <c r="C11" s="2"/>
      <c r="D11" s="2"/>
      <c r="E11" s="8" t="s">
        <v>21</v>
      </c>
      <c r="F11" s="8" t="s">
        <v>22</v>
      </c>
      <c r="G11" s="8" t="s">
        <v>23</v>
      </c>
      <c r="H11" s="8" t="s">
        <v>24</v>
      </c>
      <c r="I11" s="8" t="s">
        <v>25</v>
      </c>
      <c r="J11" s="8" t="s">
        <v>26</v>
      </c>
      <c r="K11" s="8" t="s">
        <v>27</v>
      </c>
      <c r="L11" s="8" t="s">
        <v>28</v>
      </c>
      <c r="M11" s="8" t="s">
        <v>29</v>
      </c>
      <c r="N11" s="8" t="s">
        <v>30</v>
      </c>
    </row>
    <row r="12" spans="1:14">
      <c r="A12" s="2"/>
      <c r="B12" s="2" t="s">
        <v>31</v>
      </c>
      <c r="C12" s="2"/>
      <c r="D12" s="2"/>
      <c r="E12" s="8" t="s">
        <v>32</v>
      </c>
      <c r="F12" s="8" t="s">
        <v>33</v>
      </c>
      <c r="G12" s="8" t="s">
        <v>34</v>
      </c>
      <c r="H12" s="8" t="s">
        <v>35</v>
      </c>
      <c r="I12" s="8" t="s">
        <v>36</v>
      </c>
      <c r="J12" s="8" t="s">
        <v>37</v>
      </c>
      <c r="K12" s="8" t="s">
        <v>38</v>
      </c>
      <c r="L12" s="8" t="s">
        <v>39</v>
      </c>
      <c r="M12" s="8" t="s">
        <v>40</v>
      </c>
      <c r="N12" s="8" t="s">
        <v>40</v>
      </c>
    </row>
    <row r="13" spans="1:14">
      <c r="A13" s="2"/>
      <c r="B13" s="2" t="s">
        <v>41</v>
      </c>
      <c r="C13" s="2"/>
      <c r="D13" s="2"/>
      <c r="E13" s="8" t="s">
        <v>42</v>
      </c>
      <c r="F13" s="8" t="s">
        <v>43</v>
      </c>
      <c r="G13" s="8" t="s">
        <v>44</v>
      </c>
      <c r="H13" s="8" t="s">
        <v>45</v>
      </c>
      <c r="I13" s="8" t="s">
        <v>46</v>
      </c>
      <c r="J13" s="8" t="s">
        <v>47</v>
      </c>
      <c r="K13" s="8" t="s">
        <v>48</v>
      </c>
      <c r="L13" s="8" t="s">
        <v>49</v>
      </c>
      <c r="M13" s="8" t="s">
        <v>50</v>
      </c>
      <c r="N13" s="11" t="s">
        <v>51</v>
      </c>
    </row>
    <row r="14" spans="1:14">
      <c r="A14" s="6" t="s">
        <v>52</v>
      </c>
      <c r="B14" s="6" t="s">
        <v>20</v>
      </c>
      <c r="C14" s="6"/>
      <c r="D14" s="6"/>
      <c r="E14" s="9" t="s">
        <v>53</v>
      </c>
      <c r="F14" s="9" t="s">
        <v>54</v>
      </c>
      <c r="G14" s="9" t="s">
        <v>55</v>
      </c>
      <c r="H14" s="9" t="s">
        <v>55</v>
      </c>
      <c r="I14" s="9" t="s">
        <v>56</v>
      </c>
      <c r="J14" s="9" t="s">
        <v>57</v>
      </c>
      <c r="K14" s="9" t="s">
        <v>58</v>
      </c>
      <c r="L14" s="9" t="s">
        <v>59</v>
      </c>
      <c r="M14" s="9" t="s">
        <v>60</v>
      </c>
      <c r="N14" s="11" t="s">
        <v>61</v>
      </c>
    </row>
    <row r="15" spans="1:14">
      <c r="A15" s="2"/>
      <c r="B15" s="2" t="s">
        <v>31</v>
      </c>
      <c r="C15" s="2"/>
      <c r="D15" s="2"/>
      <c r="E15" s="8" t="s">
        <v>62</v>
      </c>
      <c r="F15" s="8" t="s">
        <v>63</v>
      </c>
      <c r="G15" s="8" t="s">
        <v>64</v>
      </c>
      <c r="H15" s="8" t="s">
        <v>65</v>
      </c>
      <c r="I15" s="8" t="s">
        <v>66</v>
      </c>
      <c r="J15" s="8" t="s">
        <v>67</v>
      </c>
      <c r="K15" s="8" t="s">
        <v>68</v>
      </c>
      <c r="L15" s="8" t="s">
        <v>69</v>
      </c>
      <c r="M15" s="8" t="s">
        <v>70</v>
      </c>
      <c r="N15" s="8" t="s">
        <v>70</v>
      </c>
    </row>
    <row r="16" spans="1:14">
      <c r="A16" s="2"/>
      <c r="B16" s="2" t="s">
        <v>41</v>
      </c>
      <c r="C16" s="2"/>
      <c r="D16" s="2"/>
      <c r="E16" s="8" t="s">
        <v>71</v>
      </c>
      <c r="F16" s="8" t="s">
        <v>72</v>
      </c>
      <c r="G16" s="8" t="s">
        <v>73</v>
      </c>
      <c r="H16" s="8" t="s">
        <v>74</v>
      </c>
      <c r="I16" s="8" t="s">
        <v>75</v>
      </c>
      <c r="J16" s="8" t="s">
        <v>76</v>
      </c>
      <c r="K16" s="8" t="s">
        <v>77</v>
      </c>
      <c r="L16" s="8" t="s">
        <v>78</v>
      </c>
      <c r="M16" s="8" t="s">
        <v>79</v>
      </c>
      <c r="N16" s="8" t="s">
        <v>80</v>
      </c>
    </row>
    <row r="17" spans="1:14">
      <c r="A17" s="6" t="s">
        <v>81</v>
      </c>
      <c r="B17" s="6" t="s">
        <v>20</v>
      </c>
      <c r="C17" s="6"/>
      <c r="D17" s="6"/>
      <c r="E17" s="9" t="s">
        <v>82</v>
      </c>
      <c r="F17" s="9" t="s">
        <v>83</v>
      </c>
      <c r="G17" s="9" t="s">
        <v>84</v>
      </c>
      <c r="H17" s="9" t="s">
        <v>85</v>
      </c>
      <c r="I17" s="9" t="s">
        <v>86</v>
      </c>
      <c r="J17" s="9" t="s">
        <v>87</v>
      </c>
      <c r="K17" s="9" t="s">
        <v>88</v>
      </c>
      <c r="L17" s="9" t="s">
        <v>89</v>
      </c>
      <c r="M17" s="9" t="s">
        <v>90</v>
      </c>
      <c r="N17" s="9" t="s">
        <v>91</v>
      </c>
    </row>
    <row r="18" spans="1:14">
      <c r="A18" s="2"/>
      <c r="B18" s="2" t="s">
        <v>31</v>
      </c>
      <c r="C18" s="2"/>
      <c r="D18" s="2"/>
      <c r="E18" s="8">
        <v>516</v>
      </c>
      <c r="F18" s="8">
        <v>534</v>
      </c>
      <c r="G18" s="8">
        <v>553</v>
      </c>
      <c r="H18" s="8">
        <v>567</v>
      </c>
      <c r="I18" s="8">
        <v>575</v>
      </c>
      <c r="J18" s="8">
        <v>576</v>
      </c>
      <c r="K18" s="8">
        <v>610</v>
      </c>
      <c r="L18" s="8">
        <v>616</v>
      </c>
      <c r="M18" s="8">
        <v>621</v>
      </c>
      <c r="N18" s="8">
        <v>621</v>
      </c>
    </row>
    <row r="19" spans="1:14">
      <c r="A19" s="2"/>
      <c r="B19" s="2" t="s">
        <v>41</v>
      </c>
      <c r="C19" s="2"/>
      <c r="D19" s="2"/>
      <c r="E19" s="5">
        <v>2681</v>
      </c>
      <c r="F19" s="5">
        <v>4297</v>
      </c>
      <c r="G19" s="5">
        <v>3331.5</v>
      </c>
      <c r="H19" s="5">
        <v>3653</v>
      </c>
      <c r="I19" s="5">
        <v>1984</v>
      </c>
      <c r="J19" s="5">
        <v>1424</v>
      </c>
      <c r="K19" s="8" t="s">
        <v>92</v>
      </c>
      <c r="L19" s="8" t="s">
        <v>93</v>
      </c>
      <c r="M19" s="8" t="s">
        <v>94</v>
      </c>
      <c r="N19" s="8" t="s">
        <v>95</v>
      </c>
    </row>
    <row r="20" spans="1:14">
      <c r="A20" s="2"/>
      <c r="B20" s="2" t="s">
        <v>96</v>
      </c>
      <c r="C20" s="2">
        <v>812</v>
      </c>
      <c r="D20" s="2">
        <v>206</v>
      </c>
      <c r="E20" s="2">
        <v>239</v>
      </c>
      <c r="F20" s="2">
        <v>209</v>
      </c>
      <c r="G20" s="2">
        <v>232</v>
      </c>
      <c r="H20" s="8">
        <v>284</v>
      </c>
      <c r="I20" s="8">
        <v>442</v>
      </c>
      <c r="J20" s="2">
        <v>529</v>
      </c>
      <c r="K20" s="8">
        <v>359</v>
      </c>
      <c r="L20" s="8">
        <v>407</v>
      </c>
      <c r="M20" s="8">
        <v>360</v>
      </c>
      <c r="N20">
        <v>442</v>
      </c>
    </row>
    <row r="21" spans="1:14">
      <c r="A21" s="2"/>
      <c r="B21" s="2" t="s">
        <v>97</v>
      </c>
      <c r="C21" s="2"/>
      <c r="D21" s="2"/>
      <c r="E21" s="4">
        <v>49</v>
      </c>
      <c r="F21" s="4">
        <v>51</v>
      </c>
      <c r="G21" s="4">
        <v>14.36</v>
      </c>
      <c r="H21" s="4">
        <v>12.86</v>
      </c>
      <c r="I21" s="4">
        <v>4.49</v>
      </c>
      <c r="J21" s="4">
        <v>2.69</v>
      </c>
      <c r="K21" s="8"/>
      <c r="L21" s="8"/>
      <c r="M21" s="8"/>
      <c r="N21" s="8" t="s">
        <v>98</v>
      </c>
    </row>
    <row r="22" spans="1:14">
      <c r="A22" s="7" t="s">
        <v>99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>
      <c r="A23" s="2" t="s">
        <v>100</v>
      </c>
      <c r="B23" s="2" t="s">
        <v>101</v>
      </c>
      <c r="C23" s="2">
        <v>6919</v>
      </c>
      <c r="D23" s="2">
        <v>8120</v>
      </c>
      <c r="E23" s="2">
        <v>8171</v>
      </c>
      <c r="F23" s="2">
        <v>7409</v>
      </c>
      <c r="G23" s="2">
        <v>8232</v>
      </c>
      <c r="H23" s="2">
        <v>9865</v>
      </c>
      <c r="I23" s="2">
        <v>9213</v>
      </c>
      <c r="J23" s="2">
        <v>11119</v>
      </c>
      <c r="K23" s="2">
        <v>12730</v>
      </c>
      <c r="L23" s="2">
        <v>13415</v>
      </c>
      <c r="M23" s="2">
        <v>13087</v>
      </c>
      <c r="N23" s="2">
        <v>12752</v>
      </c>
    </row>
    <row r="24" spans="1:14">
      <c r="A24" s="2"/>
      <c r="B24" s="2" t="s">
        <v>102</v>
      </c>
      <c r="C24" s="4"/>
      <c r="D24" s="4">
        <v>3510</v>
      </c>
      <c r="E24" s="4">
        <v>3510</v>
      </c>
      <c r="F24" s="4">
        <v>3510</v>
      </c>
      <c r="G24" s="4">
        <v>4680</v>
      </c>
      <c r="H24" s="4">
        <v>3510</v>
      </c>
      <c r="I24" s="4">
        <v>2847</v>
      </c>
      <c r="J24" s="4">
        <v>6139</v>
      </c>
      <c r="K24" s="4">
        <v>15932</v>
      </c>
      <c r="L24" s="4">
        <v>8022</v>
      </c>
      <c r="M24" s="4">
        <v>7786</v>
      </c>
      <c r="N24" s="4">
        <v>8325</v>
      </c>
    </row>
    <row r="25" spans="1:14">
      <c r="A25" s="2"/>
      <c r="B25" s="2" t="s">
        <v>103</v>
      </c>
      <c r="C25" s="4">
        <v>3705</v>
      </c>
      <c r="D25" s="4">
        <v>11120</v>
      </c>
      <c r="E25" s="4">
        <v>8450</v>
      </c>
      <c r="F25" s="4">
        <v>8730</v>
      </c>
      <c r="G25" s="4">
        <v>12160</v>
      </c>
      <c r="H25" s="4">
        <v>9750</v>
      </c>
      <c r="I25" s="4">
        <v>7300</v>
      </c>
      <c r="J25" s="4">
        <v>7400</v>
      </c>
      <c r="K25" s="4">
        <v>4719</v>
      </c>
      <c r="L25" s="4">
        <v>7696</v>
      </c>
      <c r="M25" s="4">
        <v>4719</v>
      </c>
      <c r="N25" s="4">
        <v>5475</v>
      </c>
    </row>
    <row r="26" spans="1:14">
      <c r="A26" s="2"/>
      <c r="B26" s="2" t="s">
        <v>97</v>
      </c>
      <c r="C26" s="3">
        <f>(C25+C24)/C23</f>
        <v>0.53548200607024132</v>
      </c>
      <c r="D26" s="3">
        <f t="shared" ref="D26:J26" si="2">(D25+D24)/D23</f>
        <v>1.8017241379310345</v>
      </c>
      <c r="E26" s="3">
        <f t="shared" si="2"/>
        <v>1.4637131318076122</v>
      </c>
      <c r="F26" s="3">
        <f t="shared" si="2"/>
        <v>1.6520448103657714</v>
      </c>
      <c r="G26" s="3">
        <f t="shared" si="2"/>
        <v>2.045675413022352</v>
      </c>
      <c r="H26" s="3">
        <f t="shared" si="2"/>
        <v>1.3441459706031424</v>
      </c>
      <c r="I26" s="3">
        <f t="shared" si="2"/>
        <v>1.1013784869206555</v>
      </c>
      <c r="J26" s="3">
        <f t="shared" si="2"/>
        <v>1.2176454717150822</v>
      </c>
      <c r="K26" s="3">
        <f>(K25+K24)/K23</f>
        <v>1.622230950510605</v>
      </c>
      <c r="L26" s="3">
        <f>(L25+L24)/L23</f>
        <v>1.1716734998136416</v>
      </c>
      <c r="M26" s="3">
        <f>(M25+M24)/M23</f>
        <v>0.95552838694888054</v>
      </c>
      <c r="N26" s="3">
        <f>(N25+N24)/N23</f>
        <v>1.0821831869510665</v>
      </c>
    </row>
    <row r="27" spans="1:14">
      <c r="A27" s="6" t="s">
        <v>104</v>
      </c>
      <c r="B27" s="6" t="s">
        <v>105</v>
      </c>
      <c r="C27" s="6">
        <v>98</v>
      </c>
      <c r="D27" s="6">
        <v>294</v>
      </c>
      <c r="E27" s="6">
        <v>142</v>
      </c>
      <c r="F27" s="6">
        <v>67</v>
      </c>
      <c r="G27" s="6">
        <v>21</v>
      </c>
      <c r="H27" s="6">
        <v>97</v>
      </c>
      <c r="I27" s="6">
        <v>73</v>
      </c>
      <c r="J27" s="6">
        <v>62</v>
      </c>
      <c r="K27" s="6">
        <v>96</v>
      </c>
      <c r="L27" s="6">
        <v>41</v>
      </c>
      <c r="M27" s="6">
        <v>49</v>
      </c>
      <c r="N27" s="6">
        <v>75</v>
      </c>
    </row>
    <row r="28" spans="1:14">
      <c r="A28" s="2"/>
      <c r="B28" s="2" t="s">
        <v>102</v>
      </c>
      <c r="C28" s="2"/>
      <c r="D28" s="4">
        <v>6582</v>
      </c>
      <c r="E28" s="4">
        <v>8573</v>
      </c>
      <c r="F28" s="4">
        <v>7034</v>
      </c>
      <c r="G28" s="4">
        <v>7858</v>
      </c>
      <c r="H28" s="4">
        <v>10043</v>
      </c>
      <c r="I28" s="5">
        <v>5901</v>
      </c>
      <c r="J28" s="4">
        <v>5936</v>
      </c>
      <c r="K28" s="2"/>
      <c r="L28" s="2"/>
      <c r="M28" s="2"/>
      <c r="N28" s="8" t="s">
        <v>106</v>
      </c>
    </row>
    <row r="29" spans="1:14">
      <c r="A29" s="2"/>
      <c r="B29" s="2" t="s">
        <v>97</v>
      </c>
      <c r="C29" s="2"/>
      <c r="D29" s="3">
        <f>D28/D27</f>
        <v>22.387755102040817</v>
      </c>
      <c r="E29" s="3">
        <f t="shared" ref="E29:J29" si="3">E28/E27</f>
        <v>60.37323943661972</v>
      </c>
      <c r="F29" s="3">
        <f t="shared" si="3"/>
        <v>104.98507462686567</v>
      </c>
      <c r="G29" s="3">
        <f t="shared" si="3"/>
        <v>374.1904761904762</v>
      </c>
      <c r="H29" s="3">
        <f t="shared" si="3"/>
        <v>103.5360824742268</v>
      </c>
      <c r="I29" s="3">
        <f t="shared" si="3"/>
        <v>80.835616438356169</v>
      </c>
      <c r="J29" s="3">
        <f t="shared" si="3"/>
        <v>95.741935483870961</v>
      </c>
      <c r="K29" s="2"/>
      <c r="L29" s="2"/>
      <c r="M29" s="2"/>
      <c r="N29" s="8" t="s">
        <v>107</v>
      </c>
    </row>
    <row r="30" spans="1:1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>
      <c r="A31" s="1" t="s">
        <v>108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3A31F1A700494EADF63562F747928A" ma:contentTypeVersion="13" ma:contentTypeDescription="Create a new document." ma:contentTypeScope="" ma:versionID="6340e258371e08f73202795fb44917a6">
  <xsd:schema xmlns:xsd="http://www.w3.org/2001/XMLSchema" xmlns:xs="http://www.w3.org/2001/XMLSchema" xmlns:p="http://schemas.microsoft.com/office/2006/metadata/properties" xmlns:ns2="2f0b4b16-9ca5-43e9-b6b7-fc248f362449" xmlns:ns3="3b07fdca-f5c9-466c-9f68-32fd3614d468" targetNamespace="http://schemas.microsoft.com/office/2006/metadata/properties" ma:root="true" ma:fieldsID="f8d4fa3927a78654cdc931507daa0071" ns2:_="" ns3:_="">
    <xsd:import namespace="2f0b4b16-9ca5-43e9-b6b7-fc248f362449"/>
    <xsd:import namespace="3b07fdca-f5c9-466c-9f68-32fd3614d4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0b4b16-9ca5-43e9-b6b7-fc248f362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fdca-f5c9-466c-9f68-32fd3614d4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385276-56D9-43F4-8A87-A1274FC9EB7C}"/>
</file>

<file path=customXml/itemProps2.xml><?xml version="1.0" encoding="utf-8"?>
<ds:datastoreItem xmlns:ds="http://schemas.openxmlformats.org/officeDocument/2006/customXml" ds:itemID="{E345F17A-B2FF-4523-B759-570DF40AD4BB}"/>
</file>

<file path=customXml/itemProps3.xml><?xml version="1.0" encoding="utf-8"?>
<ds:datastoreItem xmlns:ds="http://schemas.openxmlformats.org/officeDocument/2006/customXml" ds:itemID="{015F7AC7-8262-4B82-BA6C-3DA809FA0B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honza</dc:creator>
  <cp:keywords/>
  <dc:description/>
  <cp:lastModifiedBy>Guest User</cp:lastModifiedBy>
  <cp:revision/>
  <dcterms:created xsi:type="dcterms:W3CDTF">2022-02-03T11:01:05Z</dcterms:created>
  <dcterms:modified xsi:type="dcterms:W3CDTF">2022-02-09T17:13:56Z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0x010100403A31F1A700494EADF63562F747928A</vt:lpwstr>
  </property>
</Properties>
</file>